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19035" windowHeight="7050"/>
  </bookViews>
  <sheets>
    <sheet name="Лист1" sheetId="1" r:id="rId1"/>
  </sheets>
  <definedNames>
    <definedName name="_xlnm.Print_Titles" localSheetId="0">Лист1!$14:$14</definedName>
  </definedNames>
  <calcPr calcId="145621"/>
</workbook>
</file>

<file path=xl/calcChain.xml><?xml version="1.0" encoding="utf-8"?>
<calcChain xmlns="http://schemas.openxmlformats.org/spreadsheetml/2006/main">
  <c r="C24" i="1" l="1"/>
  <c r="C93" i="1"/>
  <c r="C92" i="1" s="1"/>
  <c r="C91" i="1" s="1"/>
  <c r="C81" i="1"/>
  <c r="C82" i="1"/>
  <c r="C79" i="1"/>
  <c r="C84" i="1"/>
  <c r="C85" i="1"/>
  <c r="C80" i="1"/>
  <c r="C83" i="1"/>
  <c r="C73" i="1"/>
  <c r="C65" i="1" l="1"/>
  <c r="C59" i="1"/>
  <c r="C20" i="1" l="1"/>
  <c r="C18" i="1" s="1"/>
  <c r="C23" i="1"/>
  <c r="C21" i="1" s="1"/>
  <c r="C17" i="1" l="1"/>
  <c r="C72" i="1" l="1"/>
  <c r="C71" i="1" s="1"/>
  <c r="C15" i="1" l="1"/>
</calcChain>
</file>

<file path=xl/sharedStrings.xml><?xml version="1.0" encoding="utf-8"?>
<sst xmlns="http://schemas.openxmlformats.org/spreadsheetml/2006/main" count="104" uniqueCount="103">
  <si>
    <t xml:space="preserve">Межбюджетные трансферты, получаемые </t>
  </si>
  <si>
    <t xml:space="preserve">из бюджета Республики Татарстан </t>
  </si>
  <si>
    <t xml:space="preserve">                                                                                                                                (тыс. руб.)</t>
  </si>
  <si>
    <t>Наименование дохода</t>
  </si>
  <si>
    <t>Код дохода</t>
  </si>
  <si>
    <t>Сумма</t>
  </si>
  <si>
    <t>Безвозмездные поступления</t>
  </si>
  <si>
    <t>2 00 00000 00 0000 000</t>
  </si>
  <si>
    <t>Субвенции бюджетам субъектов Российской Федерации и муниципальных образований</t>
  </si>
  <si>
    <t>Субвенции бюджетам городских округов на выполнение передаваемых полномочий субъектов Российской Федерации</t>
  </si>
  <si>
    <t>-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</si>
  <si>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- на реализацию полномочий по осуществлению информационного  обеспечения образовательных учреждений</t>
  </si>
  <si>
    <t>- на реализацию государственных полномочий по образованию и организации деятельности комиссий по делам несовершеннолетних и защите их прав</t>
  </si>
  <si>
    <t>- на реализацию государственных полномочий по образованию и организации  деятельности административных комиссий</t>
  </si>
  <si>
    <t>- на реализацию государственных полномочий в области образования</t>
  </si>
  <si>
    <r>
      <t xml:space="preserve">- </t>
    </r>
    <r>
      <rPr>
        <i/>
        <sz val="12"/>
        <color theme="1"/>
        <rFont val="Times New Roman"/>
        <family val="1"/>
        <charset val="204"/>
      </rPr>
      <t>на реализацию</t>
    </r>
    <r>
      <rPr>
        <i/>
        <sz val="10"/>
        <color theme="1"/>
        <rFont val="Arial"/>
        <family val="2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государственных полномочий в области архивного дела</t>
    </r>
  </si>
  <si>
    <t>- на реализацию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</si>
  <si>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 xml:space="preserve">                  Казанской городской Думы</t>
  </si>
  <si>
    <t xml:space="preserve">                  к решению</t>
  </si>
  <si>
    <t>Таблица 1</t>
  </si>
  <si>
    <t>2 02 30000 00 0000 151</t>
  </si>
  <si>
    <t>2 02 30024 04 0000 151</t>
  </si>
  <si>
    <t>2 02 35930 04 0000 151</t>
  </si>
  <si>
    <t>в 2018 году</t>
  </si>
  <si>
    <t>2 02 35120 04 0000 151</t>
  </si>
  <si>
    <t xml:space="preserve"> - на реализацию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</t>
  </si>
  <si>
    <t>- на реализацию государственных полномочий в области государственной молодежной политики</t>
  </si>
  <si>
    <t xml:space="preserve">- на реализацию государственных полномочий в области опеки и попечительства </t>
  </si>
  <si>
    <t>- на реализацию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 также за деятельностью жилищно-строительных кооперативов, связанной со строительством многоквартирных домов</t>
  </si>
  <si>
    <t>- на реализацию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</si>
  <si>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- на реализацию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</si>
  <si>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- на реализацию государственных полномочий в сфере обеспечения равной доступности услуг общественного транспорта на территории Республики Татарстан для отдельных категорий граждан</t>
  </si>
  <si>
    <t>Субвенции бюджетам городских округов на реализацию полномочий на государственную регистрацию актов гражданского состояния</t>
  </si>
  <si>
    <t xml:space="preserve">Субсидии бюджетам субъектов Российской Федерации и муниципальных образований (межбюджетные субсидии) </t>
  </si>
  <si>
    <t>Прочие субсидии бюджетам городских округов</t>
  </si>
  <si>
    <t xml:space="preserve"> -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организацию предоставления дополнительного образования детей в муниципальных образовательных организациях, создание условий для осуществления присмотра и ухода за детьми, содержания детей в муниципальных образовательных организациях, а также организацию отдыха детей в каникулярное время</t>
  </si>
  <si>
    <t>2 02 20000 00 0000 151</t>
  </si>
  <si>
    <t>2 02 29999 04 0000 151</t>
  </si>
  <si>
    <t xml:space="preserve"> - на 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</si>
  <si>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</si>
  <si>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    от _______ 2018 № ______</t>
  </si>
  <si>
    <t>Заместитель Главы</t>
  </si>
  <si>
    <t>Л.Н.Андреева</t>
  </si>
  <si>
    <t>Субсидии бюджетам городских округов на софинансирование капитальных вложений в объекты муниципальной собственности</t>
  </si>
  <si>
    <t>2 02 20077 04 0000 151</t>
  </si>
  <si>
    <t xml:space="preserve"> - на оснащение учебным оборудованием и инвентарем муниципального автономного общеобразовательного учреждения "Лицей-инженерный центр" Советского района г.Казани</t>
  </si>
  <si>
    <t xml:space="preserve"> - на организацию проведения выборов на территории г.Казани</t>
  </si>
  <si>
    <t xml:space="preserve"> - на оснащение оборудованием, литературой и инвентарем муниципального бюджетного общеобразовательного учреждения "Многопрофильная школа № 181" Советского района г.Казани</t>
  </si>
  <si>
    <t xml:space="preserve"> - на содержание муниципальных служащих, обеспечивающих деятельность общественных пунктов охраны порядка в г.Казани</t>
  </si>
  <si>
    <t xml:space="preserve"> - на оплату расходов, связанных с организацией участия делегации Республики Татарстан в международной конференции "Гайдаровский форум "Россия и мир: цели и ценности" с 16 по 18 января 2018 года в г.Москве</t>
  </si>
  <si>
    <t xml:space="preserve"> - на цветочное оформление и озеленение маршрутов гостеприимства, туристических зон и мест массового отдыха в рамках подготовки к проведению чемпионата мира по футболу FIFA 2018 года в г.Казани</t>
  </si>
  <si>
    <t xml:space="preserve"> - на организацию и проведение чемпионата мира по футболу 2018 года</t>
  </si>
  <si>
    <t xml:space="preserve"> - на цветочное оформление и озеленение города в рамках подготовки к проведению чемпионата мира по футболу FIFA 2018 года в г.Казани</t>
  </si>
  <si>
    <t xml:space="preserve"> -  на материальное поощрение руководителей по итогам за I и II кварталы 2018 года, на день муниципального служащего</t>
  </si>
  <si>
    <t xml:space="preserve"> - на развитие детско-юношеского спорта</t>
  </si>
  <si>
    <t xml:space="preserve"> - на обустройство и ремонт социально-значимых объектов</t>
  </si>
  <si>
    <t xml:space="preserve"> - на организацию и проведение гастролей Цирка дю Солей в г.Казани</t>
  </si>
  <si>
    <t xml:space="preserve"> - на оплату расходов, связанных с подготовкой и проведением торжественных мероприятий, посвященных 73-й годовщине Победы в Великой Отечественной войне 1941-1945 годов</t>
  </si>
  <si>
    <t xml:space="preserve"> - на премирование лиц, принявших активное участие в организации мобилизационной подготовки в Республике Татарстан в 2017 году</t>
  </si>
  <si>
    <t xml:space="preserve"> - на выполнение работ по благоустройству территории, прилегающей к месту установки бюста В.Е.Копылову - генеральному директору Казанского авиационного производственного объединения имени С.П.Горбунова с 1973 по 1994 год</t>
  </si>
  <si>
    <t xml:space="preserve"> - на организацию отдыха, оздоровления, занятости детей и молодежи</t>
  </si>
  <si>
    <t xml:space="preserve"> - на софинансирование расходных обязательств по организации транспортного обслуживания населения в части приобретения 104 автобусов, работающих на компримированном природном газе</t>
  </si>
  <si>
    <t>Иные межбюджетные трансферты</t>
  </si>
  <si>
    <t>2 02 40000 00 0000 00</t>
  </si>
  <si>
    <t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</t>
  </si>
  <si>
    <t>2 02 45160 04 0000 151</t>
  </si>
  <si>
    <t xml:space="preserve"> - на строительство инженерных сетей объектов социально-общественной инфраструктуры в г.Казани с благоустройством прилегающей территории</t>
  </si>
  <si>
    <t xml:space="preserve"> - на развитие системы территориального общественного самоуправления Республики Татарстан, предоставляемых для осуществления компенсационных выплат руководителям территориальных общественных самоуправлений</t>
  </si>
  <si>
    <t xml:space="preserve"> - на оплату расходов, связанных с проведением мероприятия "Казанская Масленица"</t>
  </si>
  <si>
    <t xml:space="preserve"> -      на возмещение  затрат некоммерческих организаций, связанных с функционированием  исторического парка «Россия - Моя история»</t>
  </si>
  <si>
    <t xml:space="preserve"> - на повышение оплаты труда по новым условиям оплаты труда</t>
  </si>
  <si>
    <t xml:space="preserve"> - на оплату расходов, связанных с организацией и проведением татарского народного праздника "Сабантуй" в г.Казани</t>
  </si>
  <si>
    <t xml:space="preserve"> - на оплату расходов, связанных с организацией и проведением татарского народного праздника "Сабантуй" в лесопарковой зоне оз.Лебяжье</t>
  </si>
  <si>
    <t xml:space="preserve"> - на поощрение лиц, принявших активное участие в организации и проведении чемпионата мира по футболу FIFA 2018 года</t>
  </si>
  <si>
    <t xml:space="preserve"> - на финансовое обеспечение МАОУДО "ДЮСШ "Волна" г.Казани в целях участия команд в выездных соревнованиях по хоккею с шайбой, а также на приобретение спортивной экипировки и инвентаря</t>
  </si>
  <si>
    <t xml:space="preserve"> - на оплату расходов, связанных с организацией и проведением мероприятий, посвященных празднованию Дня России</t>
  </si>
  <si>
    <t xml:space="preserve"> - на проведение гастрономического фестиваля "Вкусная Казань" и фестиваля моды, дизайна и уличного перфоменса "ОКНО"</t>
  </si>
  <si>
    <t xml:space="preserve"> - на проведение работ по заварке 4500 канализационных люков по маршрутам следования официальных делегаций в рамках подготовки к проведению Чемпионата мира по футболу FIFA 2018 года в г.Казани</t>
  </si>
  <si>
    <t xml:space="preserve"> - на оплату расходов по обучению детей, находящихся на лечении и реабилитации в медицинских и иных организациях г.Казани, а также временно изолированных несовершеннолетних в учреждениях Министерства внутренних дел по Республике Татарстан, УФСИН России по Республике Татарстан</t>
  </si>
  <si>
    <t xml:space="preserve"> - на увеличение объема финансового обеспечения выполнения муниципального задания муниципальными бюджетными учреждениями дополнительного образования спортивной направленности</t>
  </si>
  <si>
    <t xml:space="preserve"> - на обеспечение спортивным оборудованием, инвентарем и экипировкой детско-юношеских спортивных школ г.Казани</t>
  </si>
  <si>
    <t xml:space="preserve"> - на организацию гастролей творческих коллективов Республики Татарстан в г.Ташкент</t>
  </si>
  <si>
    <t xml:space="preserve"> - на организацию досуга и обспечению жителей услугами ораганизаций культуры, в части проведения мероприятий, связанных с 15-летием создания камерного оркестра "Новая музыка"</t>
  </si>
  <si>
    <t xml:space="preserve"> - на выполнение муниципального задания МБУ "Спортивно-оздоровительный комплекс "Ракета" г.Казани в связи с закреплением за ним на праве оперативного управления крытого плавательного бассейна</t>
  </si>
  <si>
    <t xml:space="preserve"> - на оплату расходов, связанных с организацией и проведением татарского народного праздника "Сабантуй" в регионах Российской Федерации, странах ближнего и дальнего зарубежья</t>
  </si>
  <si>
    <t xml:space="preserve"> - на финансовое обеспечение МБОУ ДО "ДЮСШ "УНИКС-ЮНИОР" г.Казани в связи с созданием юношеского центра по баскетболу</t>
  </si>
  <si>
    <t xml:space="preserve"> - на проведение русского народного праздника "Каравон"</t>
  </si>
  <si>
    <t xml:space="preserve"> - на оснащение общеобразовательных организаций Республики Татарстан цифровыми микроскопами</t>
  </si>
  <si>
    <t xml:space="preserve"> - на оплату расходов, связанных с организацией визита делегации Республики Татарстан во главе с Президентом Республики Татарстан Р.Н.Миннихановым в Турецкую Республику в период с 26 по 27 апреля 2018 года</t>
  </si>
  <si>
    <t xml:space="preserve"> - на поощрение участников Казанского марафона - 2018</t>
  </si>
  <si>
    <t xml:space="preserve"> - на премирование победителей, призеров финала VI Национального чемпионата "Молодые профессионалы" WorldSkills Russia и подготовивших их экспертов, а также организаторов всех этапов соревновний "Молодые профессионалы" WorldSkills Russia</t>
  </si>
  <si>
    <t xml:space="preserve"> - на оплату расходов, связанных с прохождением стажировки группы архивистов в провинкии Сычуань Китайской Народной Республики</t>
  </si>
  <si>
    <t xml:space="preserve"> - на выплату гранта "Наш новый учитель" с января по август 2018 года педагогическим работникам образовательных организаций</t>
  </si>
  <si>
    <t xml:space="preserve"> - на выплату гранта "Лучшее территориальное общественное самоуправление года Республики Татарстан"</t>
  </si>
  <si>
    <t xml:space="preserve"> - на осуществление ежемесячных выплат в виде стипендий студентам образовательных организаций высшего образования, предусматривающих педагогический вид деятельности</t>
  </si>
  <si>
    <t xml:space="preserve"> - на реализацию мероприятий по проведению судебных оценочных экспертиз, судебных строительно-технических экспертиз и отчетов по определению рыночной стоимости аварийных жилых помещений, необходимых для реализации Республиканской адресной программы по переселению граждан из аварийного жилищного фонда на 2013-2017 годы</t>
  </si>
  <si>
    <t xml:space="preserve"> - на поощрение лиц, принимавших участие в организации визита Президента РФ В.В.Путина в Казань (24-25 января 2018 года)</t>
  </si>
  <si>
    <t xml:space="preserve">                  Приложение №4</t>
  </si>
  <si>
    <t xml:space="preserve"> - на реконструкцию биологических очистных сооружений канализаци</t>
  </si>
  <si>
    <t xml:space="preserve"> - на проведение реконструкции общедомовых инженерных сетей и ремонт кровли многоквартирных жилых домов в г.Казани</t>
  </si>
  <si>
    <t xml:space="preserve"> - на проведение инвентаризации бесхозных сетей газоснабжения, расположенных на территории г.Казани</t>
  </si>
  <si>
    <t xml:space="preserve"> - на разработку проекта планировки территории, ограниченной ул.Фермское шоссе, 33 Военный городок и протокой озеоа Кабан </t>
  </si>
  <si>
    <t xml:space="preserve"> - на разработку проекта планировки территории Военного городка № 32А в жилом масиве Аракчино Кировского района г.Казани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</si>
</sst>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Arial"/>
      <family val="2"/>
      <charset val="204"/>
    </font>
    <font>
      <sz val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49" fontId="5" fillId="0" borderId="0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horizontal="justify" vertical="top" wrapText="1"/>
    </xf>
    <xf numFmtId="49" fontId="6" fillId="0" borderId="0" xfId="0" applyNumberFormat="1" applyFont="1" applyBorder="1" applyAlignment="1">
      <alignment horizontal="justify" vertical="top" wrapText="1"/>
    </xf>
    <xf numFmtId="49" fontId="7" fillId="0" borderId="0" xfId="0" applyNumberFormat="1" applyFont="1" applyBorder="1" applyAlignment="1">
      <alignment horizontal="justify" vertical="top" wrapText="1"/>
    </xf>
    <xf numFmtId="49" fontId="10" fillId="0" borderId="0" xfId="0" applyNumberFormat="1" applyFont="1" applyAlignment="1">
      <alignment horizontal="justify" vertical="top" wrapText="1"/>
    </xf>
    <xf numFmtId="49" fontId="8" fillId="0" borderId="0" xfId="0" applyNumberFormat="1" applyFont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Alignment="1">
      <alignment vertical="top"/>
    </xf>
    <xf numFmtId="0" fontId="3" fillId="0" borderId="0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164" fontId="6" fillId="0" borderId="0" xfId="0" applyNumberFormat="1" applyFont="1" applyFill="1" applyBorder="1" applyAlignment="1">
      <alignment horizontal="right" vertical="top"/>
    </xf>
    <xf numFmtId="49" fontId="12" fillId="0" borderId="0" xfId="0" applyNumberFormat="1" applyFont="1" applyAlignment="1">
      <alignment horizontal="justify" vertical="top" wrapText="1"/>
    </xf>
    <xf numFmtId="49" fontId="12" fillId="0" borderId="0" xfId="0" applyNumberFormat="1" applyFont="1" applyAlignment="1">
      <alignment horizontal="center" vertical="top"/>
    </xf>
    <xf numFmtId="164" fontId="12" fillId="0" borderId="0" xfId="0" applyNumberFormat="1" applyFont="1" applyFill="1" applyAlignment="1">
      <alignment vertical="top"/>
    </xf>
    <xf numFmtId="0" fontId="13" fillId="0" borderId="0" xfId="0" applyFont="1" applyAlignment="1">
      <alignment vertical="top"/>
    </xf>
    <xf numFmtId="164" fontId="10" fillId="0" borderId="0" xfId="0" applyNumberFormat="1" applyFont="1" applyFill="1" applyAlignment="1">
      <alignment vertical="top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vertical="top"/>
    </xf>
    <xf numFmtId="49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horizontal="right" vertical="top"/>
    </xf>
    <xf numFmtId="4" fontId="6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164" fontId="14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15" fillId="0" borderId="0" xfId="0" applyFont="1" applyAlignment="1">
      <alignment horizontal="justify" vertical="top"/>
    </xf>
    <xf numFmtId="0" fontId="14" fillId="0" borderId="2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zoomScaleNormal="100" zoomScalePageLayoutView="93" workbookViewId="0">
      <selection activeCell="A38" sqref="A38"/>
    </sheetView>
  </sheetViews>
  <sheetFormatPr defaultRowHeight="15" x14ac:dyDescent="0.25"/>
  <cols>
    <col min="1" max="1" width="59" style="7" customWidth="1"/>
    <col min="2" max="2" width="27.85546875" style="7" customWidth="1"/>
    <col min="3" max="3" width="18.5703125" style="43" customWidth="1"/>
    <col min="4" max="4" width="12" style="7" customWidth="1"/>
    <col min="5" max="5" width="12.140625" style="7" bestFit="1" customWidth="1"/>
    <col min="6" max="16384" width="9.140625" style="7"/>
  </cols>
  <sheetData>
    <row r="1" spans="1:5" ht="18.75" x14ac:dyDescent="0.25">
      <c r="B1" s="57" t="s">
        <v>97</v>
      </c>
      <c r="C1" s="57"/>
    </row>
    <row r="2" spans="1:5" ht="18.75" x14ac:dyDescent="0.25">
      <c r="B2" s="57" t="s">
        <v>18</v>
      </c>
      <c r="C2" s="57"/>
    </row>
    <row r="3" spans="1:5" ht="18.75" x14ac:dyDescent="0.25">
      <c r="B3" s="57" t="s">
        <v>17</v>
      </c>
      <c r="C3" s="57"/>
    </row>
    <row r="4" spans="1:5" ht="18.75" x14ac:dyDescent="0.25">
      <c r="B4" s="57" t="s">
        <v>40</v>
      </c>
      <c r="C4" s="57"/>
    </row>
    <row r="5" spans="1:5" ht="15.75" x14ac:dyDescent="0.25">
      <c r="A5" s="8"/>
    </row>
    <row r="6" spans="1:5" ht="15.75" x14ac:dyDescent="0.25">
      <c r="A6" s="1"/>
    </row>
    <row r="7" spans="1:5" ht="15.75" x14ac:dyDescent="0.25">
      <c r="A7" s="1"/>
      <c r="C7" s="44" t="s">
        <v>19</v>
      </c>
    </row>
    <row r="8" spans="1:5" ht="15.75" x14ac:dyDescent="0.25">
      <c r="A8" s="9"/>
    </row>
    <row r="9" spans="1:5" ht="18.75" x14ac:dyDescent="0.25">
      <c r="A9" s="56" t="s">
        <v>0</v>
      </c>
      <c r="B9" s="56"/>
      <c r="C9" s="56"/>
    </row>
    <row r="10" spans="1:5" ht="18.75" x14ac:dyDescent="0.25">
      <c r="A10" s="56" t="s">
        <v>1</v>
      </c>
      <c r="B10" s="56"/>
      <c r="C10" s="56"/>
    </row>
    <row r="11" spans="1:5" ht="18.75" x14ac:dyDescent="0.25">
      <c r="A11" s="56" t="s">
        <v>23</v>
      </c>
      <c r="B11" s="56"/>
      <c r="C11" s="56"/>
    </row>
    <row r="12" spans="1:5" ht="15.75" x14ac:dyDescent="0.25">
      <c r="A12" s="2"/>
    </row>
    <row r="13" spans="1:5" ht="15.75" x14ac:dyDescent="0.25">
      <c r="C13" s="44" t="s">
        <v>2</v>
      </c>
    </row>
    <row r="14" spans="1:5" ht="15.75" x14ac:dyDescent="0.25">
      <c r="A14" s="10" t="s">
        <v>3</v>
      </c>
      <c r="B14" s="10" t="s">
        <v>4</v>
      </c>
      <c r="C14" s="45" t="s">
        <v>5</v>
      </c>
    </row>
    <row r="15" spans="1:5" ht="16.5" x14ac:dyDescent="0.25">
      <c r="A15" s="14" t="s">
        <v>6</v>
      </c>
      <c r="B15" s="3" t="s">
        <v>7</v>
      </c>
      <c r="C15" s="46">
        <f>C17+C71+C91</f>
        <v>9301365.6500000004</v>
      </c>
      <c r="E15" s="32"/>
    </row>
    <row r="17" spans="1:3" ht="47.25" x14ac:dyDescent="0.25">
      <c r="A17" s="21" t="s">
        <v>33</v>
      </c>
      <c r="B17" s="22" t="s">
        <v>36</v>
      </c>
      <c r="C17" s="23">
        <f>C21++C18</f>
        <v>1735119.0099999993</v>
      </c>
    </row>
    <row r="18" spans="1:3" s="13" customFormat="1" ht="47.25" x14ac:dyDescent="0.25">
      <c r="A18" s="16" t="s">
        <v>43</v>
      </c>
      <c r="B18" s="30" t="s">
        <v>44</v>
      </c>
      <c r="C18" s="47">
        <f>C19+C20</f>
        <v>170990.4</v>
      </c>
    </row>
    <row r="19" spans="1:3" s="31" customFormat="1" ht="47.25" x14ac:dyDescent="0.25">
      <c r="A19" s="17" t="s">
        <v>66</v>
      </c>
      <c r="B19" s="27"/>
      <c r="C19" s="48">
        <v>28410.400000000001</v>
      </c>
    </row>
    <row r="20" spans="1:3" s="31" customFormat="1" ht="31.5" x14ac:dyDescent="0.25">
      <c r="A20" s="17" t="s">
        <v>98</v>
      </c>
      <c r="B20" s="27"/>
      <c r="C20" s="48">
        <f>104500+38080</f>
        <v>142580</v>
      </c>
    </row>
    <row r="21" spans="1:3" ht="15.75" x14ac:dyDescent="0.25">
      <c r="A21" s="24" t="s">
        <v>34</v>
      </c>
      <c r="B21" s="25" t="s">
        <v>37</v>
      </c>
      <c r="C21" s="26">
        <f>SUM(C22:C69)</f>
        <v>1564128.6099999994</v>
      </c>
    </row>
    <row r="22" spans="1:3" ht="63" x14ac:dyDescent="0.25">
      <c r="A22" s="39" t="s">
        <v>61</v>
      </c>
      <c r="B22" s="27"/>
      <c r="C22" s="33">
        <v>290000</v>
      </c>
    </row>
    <row r="23" spans="1:3" ht="31.5" x14ac:dyDescent="0.25">
      <c r="A23" s="39" t="s">
        <v>60</v>
      </c>
      <c r="B23" s="27"/>
      <c r="C23" s="33">
        <f>225632.9+2035.4</f>
        <v>227668.3</v>
      </c>
    </row>
    <row r="24" spans="1:3" ht="173.25" x14ac:dyDescent="0.25">
      <c r="A24" s="17" t="s">
        <v>35</v>
      </c>
      <c r="B24" s="27"/>
      <c r="C24" s="33">
        <f>216959+56114.7</f>
        <v>273073.7</v>
      </c>
    </row>
    <row r="25" spans="1:3" ht="31.5" x14ac:dyDescent="0.25">
      <c r="A25" s="17" t="s">
        <v>70</v>
      </c>
      <c r="B25" s="27"/>
      <c r="C25" s="33">
        <v>106367.6</v>
      </c>
    </row>
    <row r="26" spans="1:3" ht="47.25" x14ac:dyDescent="0.25">
      <c r="A26" s="39" t="s">
        <v>52</v>
      </c>
      <c r="B26" s="27"/>
      <c r="C26" s="33">
        <v>105744.7</v>
      </c>
    </row>
    <row r="27" spans="1:3" ht="31.5" x14ac:dyDescent="0.25">
      <c r="A27" s="39" t="s">
        <v>51</v>
      </c>
      <c r="B27" s="27"/>
      <c r="C27" s="33">
        <v>71567</v>
      </c>
    </row>
    <row r="28" spans="1:3" ht="63" x14ac:dyDescent="0.25">
      <c r="A28" s="39" t="s">
        <v>50</v>
      </c>
      <c r="B28" s="27"/>
      <c r="C28" s="33">
        <v>70000</v>
      </c>
    </row>
    <row r="29" spans="1:3" ht="63" x14ac:dyDescent="0.25">
      <c r="A29" s="39" t="s">
        <v>47</v>
      </c>
      <c r="B29" s="27"/>
      <c r="C29" s="33">
        <v>65000</v>
      </c>
    </row>
    <row r="30" spans="1:3" ht="63" x14ac:dyDescent="0.25">
      <c r="A30" s="39" t="s">
        <v>57</v>
      </c>
      <c r="B30" s="27"/>
      <c r="C30" s="33">
        <v>45805.1</v>
      </c>
    </row>
    <row r="31" spans="1:3" ht="47.25" x14ac:dyDescent="0.25">
      <c r="A31" s="39" t="s">
        <v>69</v>
      </c>
      <c r="B31" s="27"/>
      <c r="C31" s="33">
        <v>43336.7</v>
      </c>
    </row>
    <row r="32" spans="1:3" ht="47.25" x14ac:dyDescent="0.25">
      <c r="A32" s="39" t="s">
        <v>71</v>
      </c>
      <c r="B32" s="27"/>
      <c r="C32" s="33">
        <v>40264</v>
      </c>
    </row>
    <row r="33" spans="1:3" ht="47.25" x14ac:dyDescent="0.25">
      <c r="A33" s="39" t="s">
        <v>72</v>
      </c>
      <c r="B33" s="27"/>
      <c r="C33" s="33">
        <v>25283.8</v>
      </c>
    </row>
    <row r="34" spans="1:3" ht="47.25" x14ac:dyDescent="0.25">
      <c r="A34" s="55" t="s">
        <v>99</v>
      </c>
      <c r="B34" s="27"/>
      <c r="C34" s="48">
        <v>18214.310000000001</v>
      </c>
    </row>
    <row r="35" spans="1:3" ht="47.25" x14ac:dyDescent="0.25">
      <c r="A35" s="39" t="s">
        <v>73</v>
      </c>
      <c r="B35" s="27"/>
      <c r="C35" s="33">
        <v>15830.5</v>
      </c>
    </row>
    <row r="36" spans="1:3" s="40" customFormat="1" ht="47.25" x14ac:dyDescent="0.25">
      <c r="A36" s="54" t="s">
        <v>101</v>
      </c>
      <c r="B36" s="27"/>
      <c r="C36" s="33">
        <v>5000</v>
      </c>
    </row>
    <row r="37" spans="1:3" s="40" customFormat="1" ht="47.25" x14ac:dyDescent="0.25">
      <c r="A37" s="54" t="s">
        <v>102</v>
      </c>
      <c r="B37" s="27"/>
      <c r="C37" s="33">
        <v>10658.7</v>
      </c>
    </row>
    <row r="38" spans="1:3" ht="78.75" x14ac:dyDescent="0.25">
      <c r="A38" s="39" t="s">
        <v>67</v>
      </c>
      <c r="B38" s="27"/>
      <c r="C38" s="33">
        <v>12735.9</v>
      </c>
    </row>
    <row r="39" spans="1:3" ht="63" x14ac:dyDescent="0.25">
      <c r="A39" s="39" t="s">
        <v>74</v>
      </c>
      <c r="B39" s="27"/>
      <c r="C39" s="33">
        <v>12734.7</v>
      </c>
    </row>
    <row r="40" spans="1:3" ht="47.25" x14ac:dyDescent="0.25">
      <c r="A40" s="39" t="s">
        <v>75</v>
      </c>
      <c r="B40" s="27"/>
      <c r="C40" s="33">
        <v>10997.9</v>
      </c>
    </row>
    <row r="41" spans="1:3" ht="31.5" x14ac:dyDescent="0.25">
      <c r="A41" s="39" t="s">
        <v>56</v>
      </c>
      <c r="B41" s="27"/>
      <c r="C41" s="33">
        <v>10000</v>
      </c>
    </row>
    <row r="42" spans="1:3" ht="47.25" x14ac:dyDescent="0.25">
      <c r="A42" s="39" t="s">
        <v>48</v>
      </c>
      <c r="B42" s="27"/>
      <c r="C42" s="33">
        <v>9844.1</v>
      </c>
    </row>
    <row r="43" spans="1:3" ht="47.25" x14ac:dyDescent="0.25">
      <c r="A43" s="39" t="s">
        <v>76</v>
      </c>
      <c r="B43" s="27"/>
      <c r="C43" s="33">
        <v>9500.9</v>
      </c>
    </row>
    <row r="44" spans="1:3" ht="64.5" customHeight="1" x14ac:dyDescent="0.25">
      <c r="A44" s="39" t="s">
        <v>77</v>
      </c>
      <c r="B44" s="27"/>
      <c r="C44" s="33">
        <v>8300</v>
      </c>
    </row>
    <row r="45" spans="1:3" ht="94.5" x14ac:dyDescent="0.25">
      <c r="A45" s="39" t="s">
        <v>78</v>
      </c>
      <c r="B45" s="27"/>
      <c r="C45" s="33">
        <v>8028.4</v>
      </c>
    </row>
    <row r="46" spans="1:3" ht="63" x14ac:dyDescent="0.25">
      <c r="A46" s="39" t="s">
        <v>45</v>
      </c>
      <c r="B46" s="27"/>
      <c r="C46" s="33">
        <v>7879</v>
      </c>
    </row>
    <row r="47" spans="1:3" ht="63" x14ac:dyDescent="0.25">
      <c r="A47" s="39" t="s">
        <v>79</v>
      </c>
      <c r="B47" s="27"/>
      <c r="C47" s="33">
        <v>7500</v>
      </c>
    </row>
    <row r="48" spans="1:3" ht="47.25" x14ac:dyDescent="0.25">
      <c r="A48" s="39" t="s">
        <v>80</v>
      </c>
      <c r="B48" s="27"/>
      <c r="C48" s="33">
        <v>6913.8</v>
      </c>
    </row>
    <row r="49" spans="1:3" ht="78.75" x14ac:dyDescent="0.25">
      <c r="A49" s="39" t="s">
        <v>59</v>
      </c>
      <c r="B49" s="27"/>
      <c r="C49" s="33">
        <v>6110.7</v>
      </c>
    </row>
    <row r="50" spans="1:3" ht="31.5" x14ac:dyDescent="0.25">
      <c r="A50" s="39" t="s">
        <v>81</v>
      </c>
      <c r="B50" s="27"/>
      <c r="C50" s="33">
        <v>5830.1</v>
      </c>
    </row>
    <row r="51" spans="1:3" ht="63" x14ac:dyDescent="0.25">
      <c r="A51" s="39" t="s">
        <v>82</v>
      </c>
      <c r="B51" s="27"/>
      <c r="C51" s="33">
        <v>5825.1</v>
      </c>
    </row>
    <row r="52" spans="1:3" ht="31.5" x14ac:dyDescent="0.25">
      <c r="A52" s="39" t="s">
        <v>55</v>
      </c>
      <c r="B52" s="27"/>
      <c r="C52" s="33">
        <v>3807.4</v>
      </c>
    </row>
    <row r="53" spans="1:3" ht="31.5" x14ac:dyDescent="0.25">
      <c r="A53" s="39" t="s">
        <v>68</v>
      </c>
      <c r="B53" s="27"/>
      <c r="C53" s="33">
        <v>3688.5</v>
      </c>
    </row>
    <row r="54" spans="1:3" ht="78.75" x14ac:dyDescent="0.25">
      <c r="A54" s="39" t="s">
        <v>83</v>
      </c>
      <c r="B54" s="27"/>
      <c r="C54" s="33">
        <v>3546.9</v>
      </c>
    </row>
    <row r="55" spans="1:3" ht="15.75" x14ac:dyDescent="0.25">
      <c r="A55" s="39" t="s">
        <v>54</v>
      </c>
      <c r="B55" s="27"/>
      <c r="C55" s="33">
        <v>3261.2</v>
      </c>
    </row>
    <row r="56" spans="1:3" ht="63" x14ac:dyDescent="0.25">
      <c r="A56" s="39" t="s">
        <v>84</v>
      </c>
      <c r="B56" s="27"/>
      <c r="C56" s="33">
        <v>2892.9</v>
      </c>
    </row>
    <row r="57" spans="1:3" ht="33" customHeight="1" x14ac:dyDescent="0.25">
      <c r="A57" s="55" t="s">
        <v>100</v>
      </c>
      <c r="B57" s="27"/>
      <c r="C57" s="33">
        <v>2407</v>
      </c>
    </row>
    <row r="58" spans="1:3" ht="47.25" x14ac:dyDescent="0.25">
      <c r="A58" s="39" t="s">
        <v>85</v>
      </c>
      <c r="B58" s="27"/>
      <c r="C58" s="33">
        <v>2011.5</v>
      </c>
    </row>
    <row r="59" spans="1:3" ht="47.25" x14ac:dyDescent="0.25">
      <c r="A59" s="39" t="s">
        <v>53</v>
      </c>
      <c r="B59" s="27"/>
      <c r="C59" s="33">
        <f>914.4+961.9</f>
        <v>1876.3</v>
      </c>
    </row>
    <row r="60" spans="1:3" ht="31.5" x14ac:dyDescent="0.25">
      <c r="A60" s="39" t="s">
        <v>86</v>
      </c>
      <c r="B60" s="27"/>
      <c r="C60" s="33">
        <v>1060</v>
      </c>
    </row>
    <row r="61" spans="1:3" ht="31.5" x14ac:dyDescent="0.25">
      <c r="A61" s="39" t="s">
        <v>87</v>
      </c>
      <c r="B61" s="27"/>
      <c r="C61" s="33">
        <v>1003.8</v>
      </c>
    </row>
    <row r="62" spans="1:3" ht="31.5" x14ac:dyDescent="0.25">
      <c r="A62" s="39" t="s">
        <v>46</v>
      </c>
      <c r="B62" s="27"/>
      <c r="C62" s="33">
        <v>927</v>
      </c>
    </row>
    <row r="63" spans="1:3" ht="47.25" x14ac:dyDescent="0.25">
      <c r="A63" s="39" t="s">
        <v>96</v>
      </c>
      <c r="B63" s="27"/>
      <c r="C63" s="33">
        <v>669.7</v>
      </c>
    </row>
    <row r="64" spans="1:3" ht="78.75" x14ac:dyDescent="0.25">
      <c r="A64" s="39" t="s">
        <v>88</v>
      </c>
      <c r="B64" s="27"/>
      <c r="C64" s="33">
        <v>377.6</v>
      </c>
    </row>
    <row r="65" spans="1:3" ht="47.25" x14ac:dyDescent="0.25">
      <c r="A65" s="39" t="s">
        <v>58</v>
      </c>
      <c r="B65" s="27"/>
      <c r="C65" s="33">
        <f>0.3+276.9</f>
        <v>277.2</v>
      </c>
    </row>
    <row r="66" spans="1:3" s="31" customFormat="1" ht="15.75" x14ac:dyDescent="0.25">
      <c r="A66" s="39" t="s">
        <v>89</v>
      </c>
      <c r="B66" s="27"/>
      <c r="C66" s="33">
        <v>149.69999999999999</v>
      </c>
    </row>
    <row r="67" spans="1:3" s="31" customFormat="1" ht="78.75" x14ac:dyDescent="0.25">
      <c r="A67" s="39" t="s">
        <v>90</v>
      </c>
      <c r="B67" s="27"/>
      <c r="C67" s="33">
        <v>132.4</v>
      </c>
    </row>
    <row r="68" spans="1:3" s="31" customFormat="1" ht="47.25" x14ac:dyDescent="0.25">
      <c r="A68" s="39" t="s">
        <v>91</v>
      </c>
      <c r="B68" s="27"/>
      <c r="C68" s="33">
        <v>16.100000000000001</v>
      </c>
    </row>
    <row r="69" spans="1:3" ht="64.5" customHeight="1" x14ac:dyDescent="0.25">
      <c r="A69" s="39" t="s">
        <v>49</v>
      </c>
      <c r="B69" s="27"/>
      <c r="C69" s="33">
        <v>8.4</v>
      </c>
    </row>
    <row r="71" spans="1:3" ht="31.5" x14ac:dyDescent="0.25">
      <c r="A71" s="15" t="s">
        <v>8</v>
      </c>
      <c r="B71" s="4" t="s">
        <v>20</v>
      </c>
      <c r="C71" s="49">
        <f>C90+C89+C72</f>
        <v>7489277.7400000002</v>
      </c>
    </row>
    <row r="72" spans="1:3" ht="33" customHeight="1" x14ac:dyDescent="0.25">
      <c r="A72" s="16" t="s">
        <v>9</v>
      </c>
      <c r="B72" s="5" t="s">
        <v>21</v>
      </c>
      <c r="C72" s="47">
        <f>SUM(C73:C87)</f>
        <v>7431292.7400000002</v>
      </c>
    </row>
    <row r="73" spans="1:3" ht="110.25" x14ac:dyDescent="0.25">
      <c r="A73" s="17" t="s">
        <v>38</v>
      </c>
      <c r="B73" s="6"/>
      <c r="C73" s="33">
        <f>4532110.6-2732.8</f>
        <v>4529377.8</v>
      </c>
    </row>
    <row r="74" spans="1:3" ht="64.5" customHeight="1" x14ac:dyDescent="0.25">
      <c r="A74" s="17" t="s">
        <v>10</v>
      </c>
      <c r="B74" s="6"/>
      <c r="C74" s="33">
        <v>2116617.5</v>
      </c>
    </row>
    <row r="75" spans="1:3" ht="64.5" customHeight="1" x14ac:dyDescent="0.25">
      <c r="A75" s="17" t="s">
        <v>31</v>
      </c>
      <c r="B75" s="6"/>
      <c r="C75" s="33">
        <v>676484.1</v>
      </c>
    </row>
    <row r="76" spans="1:3" ht="47.25" x14ac:dyDescent="0.25">
      <c r="A76" s="17" t="s">
        <v>11</v>
      </c>
      <c r="B76" s="5"/>
      <c r="C76" s="33">
        <v>22902.3</v>
      </c>
    </row>
    <row r="77" spans="1:3" ht="144.75" customHeight="1" x14ac:dyDescent="0.25">
      <c r="A77" s="17" t="s">
        <v>16</v>
      </c>
      <c r="B77" s="6"/>
      <c r="C77" s="33">
        <v>18308.5</v>
      </c>
    </row>
    <row r="78" spans="1:3" ht="79.5" customHeight="1" x14ac:dyDescent="0.25">
      <c r="A78" s="17" t="s">
        <v>30</v>
      </c>
      <c r="B78" s="6"/>
      <c r="C78" s="33">
        <v>16175</v>
      </c>
    </row>
    <row r="79" spans="1:3" ht="31.5" x14ac:dyDescent="0.25">
      <c r="A79" s="17" t="s">
        <v>27</v>
      </c>
      <c r="B79" s="5"/>
      <c r="C79" s="33">
        <f>12632.4+1802.8</f>
        <v>14435.199999999999</v>
      </c>
    </row>
    <row r="80" spans="1:3" ht="47.25" x14ac:dyDescent="0.25">
      <c r="A80" s="17" t="s">
        <v>12</v>
      </c>
      <c r="B80" s="5"/>
      <c r="C80" s="33">
        <f>7324+1691.3</f>
        <v>9015.2999999999993</v>
      </c>
    </row>
    <row r="81" spans="1:3" ht="94.5" x14ac:dyDescent="0.25">
      <c r="A81" s="17" t="s">
        <v>25</v>
      </c>
      <c r="B81" s="6"/>
      <c r="C81" s="33">
        <f>8589.6+270.8</f>
        <v>8860.4</v>
      </c>
    </row>
    <row r="82" spans="1:3" ht="96" customHeight="1" x14ac:dyDescent="0.25">
      <c r="A82" s="17" t="s">
        <v>28</v>
      </c>
      <c r="B82" s="5"/>
      <c r="C82" s="33">
        <f>6775.4+555.4</f>
        <v>7330.7999999999993</v>
      </c>
    </row>
    <row r="83" spans="1:3" ht="47.25" x14ac:dyDescent="0.25">
      <c r="A83" s="17" t="s">
        <v>13</v>
      </c>
      <c r="B83" s="5"/>
      <c r="C83" s="33">
        <f>4288.1+1387.88</f>
        <v>5675.9800000000005</v>
      </c>
    </row>
    <row r="84" spans="1:3" ht="31.5" x14ac:dyDescent="0.25">
      <c r="A84" s="17" t="s">
        <v>14</v>
      </c>
      <c r="B84" s="5"/>
      <c r="C84" s="33">
        <f>3117.6+831.1</f>
        <v>3948.7</v>
      </c>
    </row>
    <row r="85" spans="1:3" ht="31.5" x14ac:dyDescent="0.25">
      <c r="A85" s="17" t="s">
        <v>26</v>
      </c>
      <c r="B85" s="5"/>
      <c r="C85" s="33">
        <f>1545.8+423.2</f>
        <v>1969</v>
      </c>
    </row>
    <row r="86" spans="1:3" ht="31.5" x14ac:dyDescent="0.25">
      <c r="A86" s="18" t="s">
        <v>15</v>
      </c>
      <c r="B86" s="28"/>
      <c r="C86" s="33">
        <v>191.7</v>
      </c>
    </row>
    <row r="87" spans="1:3" ht="63" x14ac:dyDescent="0.25">
      <c r="A87" s="17" t="s">
        <v>29</v>
      </c>
      <c r="B87" s="6"/>
      <c r="C87" s="48">
        <v>0.46</v>
      </c>
    </row>
    <row r="89" spans="1:3" ht="64.5" customHeight="1" x14ac:dyDescent="0.25">
      <c r="A89" s="19" t="s">
        <v>39</v>
      </c>
      <c r="B89" s="12" t="s">
        <v>24</v>
      </c>
      <c r="C89" s="26">
        <v>4851.3</v>
      </c>
    </row>
    <row r="90" spans="1:3" s="13" customFormat="1" ht="47.25" x14ac:dyDescent="0.25">
      <c r="A90" s="20" t="s">
        <v>32</v>
      </c>
      <c r="B90" s="12" t="s">
        <v>22</v>
      </c>
      <c r="C90" s="29">
        <v>53133.7</v>
      </c>
    </row>
    <row r="91" spans="1:3" s="37" customFormat="1" ht="15.75" x14ac:dyDescent="0.25">
      <c r="A91" s="34" t="s">
        <v>62</v>
      </c>
      <c r="B91" s="35" t="s">
        <v>63</v>
      </c>
      <c r="C91" s="36">
        <f>C92</f>
        <v>76968.899999999994</v>
      </c>
    </row>
    <row r="92" spans="1:3" s="13" customFormat="1" ht="63" x14ac:dyDescent="0.25">
      <c r="A92" s="20" t="s">
        <v>64</v>
      </c>
      <c r="B92" s="12" t="s">
        <v>65</v>
      </c>
      <c r="C92" s="29">
        <f>SUM(C93:C97)</f>
        <v>76968.899999999994</v>
      </c>
    </row>
    <row r="93" spans="1:3" s="37" customFormat="1" ht="31.5" x14ac:dyDescent="0.25">
      <c r="A93" s="39" t="s">
        <v>51</v>
      </c>
      <c r="B93" s="35"/>
      <c r="C93" s="38">
        <f>43234.8+229.5</f>
        <v>43464.3</v>
      </c>
    </row>
    <row r="94" spans="1:3" s="42" customFormat="1" ht="47.25" x14ac:dyDescent="0.25">
      <c r="A94" s="39" t="s">
        <v>92</v>
      </c>
      <c r="B94" s="41"/>
      <c r="C94" s="50">
        <v>23647.599999999999</v>
      </c>
    </row>
    <row r="95" spans="1:3" s="42" customFormat="1" ht="47.25" x14ac:dyDescent="0.25">
      <c r="A95" s="39" t="s">
        <v>93</v>
      </c>
      <c r="B95" s="41"/>
      <c r="C95" s="50">
        <v>8447</v>
      </c>
    </row>
    <row r="96" spans="1:3" s="42" customFormat="1" ht="63" x14ac:dyDescent="0.25">
      <c r="A96" s="39" t="s">
        <v>94</v>
      </c>
      <c r="B96" s="41"/>
      <c r="C96" s="50">
        <v>1350</v>
      </c>
    </row>
    <row r="97" spans="1:3" s="40" customFormat="1" ht="110.25" x14ac:dyDescent="0.25">
      <c r="A97" s="39" t="s">
        <v>95</v>
      </c>
      <c r="C97" s="51">
        <v>60</v>
      </c>
    </row>
    <row r="98" spans="1:3" s="11" customFormat="1" ht="15.75" x14ac:dyDescent="0.25">
      <c r="A98" s="53"/>
      <c r="C98" s="52"/>
    </row>
    <row r="99" spans="1:3" s="11" customFormat="1" ht="15.75" x14ac:dyDescent="0.25">
      <c r="A99" s="11" t="s">
        <v>41</v>
      </c>
      <c r="C99" s="52" t="s">
        <v>42</v>
      </c>
    </row>
  </sheetData>
  <mergeCells count="7">
    <mergeCell ref="A10:C10"/>
    <mergeCell ref="A11:C11"/>
    <mergeCell ref="B1:C1"/>
    <mergeCell ref="B2:C2"/>
    <mergeCell ref="B3:C3"/>
    <mergeCell ref="B4:C4"/>
    <mergeCell ref="A9:C9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9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Зарипова Фарида (FIN-090-PC - zaripova.f)</cp:lastModifiedBy>
  <cp:lastPrinted>2018-04-03T10:51:48Z</cp:lastPrinted>
  <dcterms:created xsi:type="dcterms:W3CDTF">2014-05-16T11:28:29Z</dcterms:created>
  <dcterms:modified xsi:type="dcterms:W3CDTF">2018-10-15T07:10:31Z</dcterms:modified>
</cp:coreProperties>
</file>